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www7b.biglobe\public_html\Statistics\"/>
    </mc:Choice>
  </mc:AlternateContent>
  <xr:revisionPtr revIDLastSave="0" documentId="13_ncr:1_{B536BD29-83DB-48B7-97A2-A6CEDE75A945}" xr6:coauthVersionLast="47" xr6:coauthVersionMax="47" xr10:uidLastSave="{00000000-0000-0000-0000-000000000000}"/>
  <bookViews>
    <workbookView xWindow="-108" yWindow="-108" windowWidth="16536" windowHeight="88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C16" i="1"/>
  <c r="E9" i="1" s="1"/>
  <c r="G9" i="1" s="1"/>
  <c r="B16" i="1"/>
  <c r="D3" i="1" s="1"/>
  <c r="E7" i="1" l="1"/>
  <c r="G7" i="1" s="1"/>
  <c r="E12" i="1"/>
  <c r="G12" i="1" s="1"/>
  <c r="E13" i="1"/>
  <c r="G13" i="1" s="1"/>
  <c r="E11" i="1"/>
  <c r="G11" i="1" s="1"/>
  <c r="E14" i="1"/>
  <c r="G14" i="1" s="1"/>
  <c r="E10" i="1"/>
  <c r="G10" i="1" s="1"/>
  <c r="E8" i="1"/>
  <c r="G8" i="1" s="1"/>
  <c r="D11" i="1"/>
  <c r="D12" i="1"/>
  <c r="D14" i="1"/>
  <c r="F14" i="1" s="1"/>
  <c r="D10" i="1"/>
  <c r="D13" i="1"/>
  <c r="F13" i="1" s="1"/>
  <c r="D9" i="1"/>
  <c r="F9" i="1" s="1"/>
  <c r="D8" i="1"/>
  <c r="F3" i="1"/>
  <c r="D5" i="1"/>
  <c r="F5" i="1" s="1"/>
  <c r="D4" i="1"/>
  <c r="F4" i="1" s="1"/>
  <c r="E3" i="1"/>
  <c r="G3" i="1" s="1"/>
  <c r="E6" i="1"/>
  <c r="G6" i="1" s="1"/>
  <c r="D7" i="1"/>
  <c r="E5" i="1"/>
  <c r="G5" i="1" s="1"/>
  <c r="D6" i="1"/>
  <c r="E4" i="1"/>
  <c r="G4" i="1" s="1"/>
  <c r="J10" i="1" l="1"/>
  <c r="G16" i="1"/>
  <c r="G17" i="1" s="1"/>
  <c r="I3" i="1" s="1"/>
  <c r="F10" i="1"/>
  <c r="J14" i="1"/>
  <c r="J13" i="1"/>
  <c r="J9" i="1"/>
  <c r="F12" i="1"/>
  <c r="J12" i="1"/>
  <c r="F8" i="1"/>
  <c r="J8" i="1"/>
  <c r="J11" i="1"/>
  <c r="F11" i="1"/>
  <c r="J3" i="1"/>
  <c r="J4" i="1"/>
  <c r="J6" i="1"/>
  <c r="F6" i="1"/>
  <c r="F7" i="1"/>
  <c r="J7" i="1"/>
  <c r="J5" i="1"/>
  <c r="I5" i="1" l="1"/>
  <c r="I8" i="1"/>
  <c r="I13" i="1"/>
  <c r="I10" i="1"/>
  <c r="I12" i="1"/>
  <c r="I4" i="1"/>
  <c r="I7" i="1"/>
  <c r="I9" i="1"/>
  <c r="I14" i="1"/>
  <c r="I11" i="1"/>
  <c r="I6" i="1"/>
  <c r="F16" i="1"/>
  <c r="F17" i="1" s="1"/>
  <c r="J17" i="1" l="1"/>
  <c r="H4" i="1"/>
  <c r="H9" i="1"/>
  <c r="H10" i="1"/>
  <c r="H11" i="1"/>
  <c r="H5" i="1"/>
  <c r="H7" i="1"/>
  <c r="H8" i="1"/>
  <c r="H13" i="1"/>
  <c r="H14" i="1"/>
  <c r="H6" i="1"/>
  <c r="H12" i="1"/>
  <c r="H3" i="1"/>
  <c r="H20" i="1" l="1"/>
</calcChain>
</file>

<file path=xl/sharedStrings.xml><?xml version="1.0" encoding="utf-8"?>
<sst xmlns="http://schemas.openxmlformats.org/spreadsheetml/2006/main" count="42" uniqueCount="42">
  <si>
    <t>3.2　演習</t>
    <rPh sb="4" eb="6">
      <t>エンシュウ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</si>
  <si>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</si>
  <si>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</si>
  <si>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</si>
  <si>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</si>
  <si>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</si>
  <si>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</si>
  <si>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</si>
  <si>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分散</t>
    <rPh sb="0" eb="2">
      <t>ブンサン</t>
    </rPh>
    <phoneticPr fontId="1"/>
  </si>
  <si>
    <t>①</t>
    <phoneticPr fontId="1"/>
  </si>
  <si>
    <t>②</t>
    <phoneticPr fontId="1"/>
  </si>
  <si>
    <t>①の2乗</t>
    <rPh sb="3" eb="4">
      <t>ジョウ</t>
    </rPh>
    <phoneticPr fontId="1"/>
  </si>
  <si>
    <t>②の2乗</t>
    <rPh sb="3" eb="4">
      <t>ジョウ</t>
    </rPh>
    <phoneticPr fontId="1"/>
  </si>
  <si>
    <t>標準偏差</t>
    <rPh sb="0" eb="4">
      <t>ヒョウジュンヘンサ</t>
    </rPh>
    <phoneticPr fontId="1"/>
  </si>
  <si>
    <t>x-(xの平均)</t>
    <rPh sb="5" eb="7">
      <t>ヘイキン</t>
    </rPh>
    <phoneticPr fontId="1"/>
  </si>
  <si>
    <t>y-(yの平均)</t>
    <rPh sb="5" eb="7">
      <t>ヘイキン</t>
    </rPh>
    <phoneticPr fontId="1"/>
  </si>
  <si>
    <t>①×②</t>
    <phoneticPr fontId="1"/>
  </si>
  <si>
    <t>相関係数</t>
    <rPh sb="0" eb="4">
      <t>ソウカンケイスウ</t>
    </rPh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</si>
  <si>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</si>
  <si>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</si>
  <si>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</si>
  <si>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</si>
  <si>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</si>
  <si>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P</t>
    <phoneticPr fontId="1"/>
  </si>
  <si>
    <t>Q</t>
    <phoneticPr fontId="1"/>
  </si>
  <si>
    <t>身長(x)</t>
    <rPh sb="0" eb="2">
      <t>シンチョウ</t>
    </rPh>
    <phoneticPr fontId="1"/>
  </si>
  <si>
    <t>体重(y)</t>
    <rPh sb="0" eb="2">
      <t>タイジュウ</t>
    </rPh>
    <phoneticPr fontId="1"/>
  </si>
  <si>
    <t>生徒</t>
    <rPh sb="0" eb="2">
      <t>セイト</t>
    </rPh>
    <phoneticPr fontId="1"/>
  </si>
  <si>
    <t>③</t>
    <phoneticPr fontId="1"/>
  </si>
  <si>
    <t>④</t>
    <phoneticPr fontId="1"/>
  </si>
  <si>
    <t>⑤（③の平均）</t>
    <rPh sb="4" eb="6">
      <t>ヘイキン</t>
    </rPh>
    <phoneticPr fontId="1"/>
  </si>
  <si>
    <t>⑥（④の平均）</t>
    <rPh sb="4" eb="6">
      <t>ヘイキン</t>
    </rPh>
    <phoneticPr fontId="1"/>
  </si>
  <si>
    <t>⑦（⑤の平方根）</t>
    <rPh sb="4" eb="7">
      <t>ヘイホウコン</t>
    </rPh>
    <phoneticPr fontId="1"/>
  </si>
  <si>
    <t>⑧（⑥の平方根）</t>
    <rPh sb="4" eb="7">
      <t>ヘイホウコン</t>
    </rPh>
    <phoneticPr fontId="1"/>
  </si>
  <si>
    <t>=(B3-$B$16)/$F$17</t>
    <phoneticPr fontId="1"/>
  </si>
  <si>
    <t>=(C1-$C$16)/$G$17</t>
    <phoneticPr fontId="1"/>
  </si>
  <si>
    <t>=AVERAGE(J3:J14)/(F17*G17)</t>
    <phoneticPr fontId="1"/>
  </si>
  <si>
    <t>ｘの標準化得点</t>
    <rPh sb="2" eb="4">
      <t>ヒョウジュン</t>
    </rPh>
    <rPh sb="4" eb="5">
      <t>カ</t>
    </rPh>
    <rPh sb="5" eb="7">
      <t>トクテン</t>
    </rPh>
    <phoneticPr fontId="1"/>
  </si>
  <si>
    <t>ｙの標準化得点</t>
    <rPh sb="2" eb="4">
      <t>ヒョウジュン</t>
    </rPh>
    <rPh sb="4" eb="5">
      <t>カ</t>
    </rPh>
    <rPh sb="5" eb="7">
      <t>トクテン</t>
    </rPh>
    <phoneticPr fontId="1"/>
  </si>
  <si>
    <t>注：日本の学習塾などでは 50+10 x 標準化得点 のことを偏差値と呼びます</t>
  </si>
  <si>
    <t>（身長の標準化得点が１以上の人数）</t>
    <phoneticPr fontId="1"/>
  </si>
  <si>
    <t>=COUNTIF(H3:H14,"&gt;=1")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</si>
</sst>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sz val="7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2" fontId="2" fillId="2" borderId="6" xfId="0" applyNumberFormat="1" applyFont="1" applyFill="1" applyBorder="1"/>
    <xf numFmtId="0" fontId="2" fillId="2" borderId="6" xfId="0" applyFont="1" applyFill="1" applyBorder="1"/>
    <xf numFmtId="0" fontId="2" fillId="2" borderId="13" xfId="0" applyFont="1" applyFill="1" applyBorder="1"/>
    <xf numFmtId="2" fontId="2" fillId="2" borderId="5" xfId="0" applyNumberFormat="1" applyFont="1" applyFill="1" applyBorder="1"/>
    <xf numFmtId="2" fontId="2" fillId="2" borderId="7" xfId="0" applyNumberFormat="1" applyFont="1" applyFill="1" applyBorder="1"/>
    <xf numFmtId="2" fontId="2" fillId="2" borderId="19" xfId="0" applyNumberFormat="1" applyFont="1" applyFill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0" fontId="2" fillId="2" borderId="14" xfId="0" applyFont="1" applyFill="1" applyBorder="1"/>
    <xf numFmtId="2" fontId="2" fillId="2" borderId="8" xfId="0" applyNumberFormat="1" applyFont="1" applyFill="1" applyBorder="1"/>
    <xf numFmtId="2" fontId="2" fillId="2" borderId="22" xfId="0" applyNumberFormat="1" applyFont="1" applyFill="1" applyBorder="1"/>
    <xf numFmtId="2" fontId="2" fillId="2" borderId="20" xfId="0" applyNumberFormat="1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2" fontId="2" fillId="2" borderId="10" xfId="0" applyNumberFormat="1" applyFont="1" applyFill="1" applyBorder="1"/>
    <xf numFmtId="0" fontId="2" fillId="2" borderId="10" xfId="0" applyFont="1" applyFill="1" applyBorder="1"/>
    <xf numFmtId="0" fontId="2" fillId="2" borderId="15" xfId="0" applyFont="1" applyFill="1" applyBorder="1"/>
    <xf numFmtId="2" fontId="2" fillId="2" borderId="9" xfId="0" applyNumberFormat="1" applyFont="1" applyFill="1" applyBorder="1"/>
    <xf numFmtId="2" fontId="2" fillId="2" borderId="23" xfId="0" applyNumberFormat="1" applyFont="1" applyFill="1" applyBorder="1"/>
    <xf numFmtId="2" fontId="2" fillId="2" borderId="21" xfId="0" applyNumberFormat="1" applyFont="1" applyFill="1" applyBorder="1"/>
    <xf numFmtId="2" fontId="2" fillId="2" borderId="24" xfId="0" applyNumberFormat="1" applyFont="1" applyFill="1" applyBorder="1"/>
    <xf numFmtId="2" fontId="2" fillId="2" borderId="18" xfId="0" applyNumberFormat="1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0" borderId="11" xfId="0" applyFont="1" applyBorder="1"/>
    <xf numFmtId="0" fontId="4" fillId="0" borderId="6" xfId="0" applyFont="1" applyBorder="1" applyAlignment="1">
      <alignment horizontal="center"/>
    </xf>
    <xf numFmtId="0" fontId="3" fillId="0" borderId="0" xfId="0" applyFont="1"/>
    <xf numFmtId="2" fontId="3" fillId="0" borderId="26" xfId="0" applyNumberFormat="1" applyFont="1" applyBorder="1" applyAlignment="1">
      <alignment horizontal="center"/>
    </xf>
    <xf numFmtId="0" fontId="2" fillId="2" borderId="9" xfId="0" applyFont="1" applyFill="1" applyBorder="1"/>
    <xf numFmtId="0" fontId="2" fillId="2" borderId="8" xfId="0" applyFont="1" applyFill="1" applyBorder="1"/>
    <xf numFmtId="176" fontId="2" fillId="2" borderId="10" xfId="0" applyNumberFormat="1" applyFont="1" applyFill="1" applyBorder="1"/>
    <xf numFmtId="0" fontId="2" fillId="2" borderId="3" xfId="0" applyFont="1" applyFill="1" applyBorder="1"/>
    <xf numFmtId="2" fontId="2" fillId="2" borderId="25" xfId="0" quotePrefix="1" applyNumberFormat="1" applyFont="1" applyFill="1" applyBorder="1"/>
    <xf numFmtId="0" fontId="4" fillId="0" borderId="0" xfId="0" applyFont="1"/>
    <xf numFmtId="0" fontId="2" fillId="0" borderId="0" xfId="0" quotePrefix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身長と体重の散布図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2421296296296298"/>
          <c:w val="0.88386351706036748"/>
          <c:h val="0.6915357976086322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体重(y)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Sheet1!$B$3:$B$14</c:f>
              <c:numCache>
                <c:formatCode>General</c:formatCode>
                <c:ptCount val="12"/>
                <c:pt idx="0">
                  <c:v>161.1</c:v>
                </c:pt>
                <c:pt idx="1">
                  <c:v>158.80000000000001</c:v>
                </c:pt>
                <c:pt idx="2">
                  <c:v>168.2</c:v>
                </c:pt>
                <c:pt idx="3">
                  <c:v>153.9</c:v>
                </c:pt>
                <c:pt idx="4">
                  <c:v>157.30000000000001</c:v>
                </c:pt>
                <c:pt idx="5">
                  <c:v>152.5</c:v>
                </c:pt>
                <c:pt idx="6">
                  <c:v>151.4</c:v>
                </c:pt>
                <c:pt idx="7">
                  <c:v>169.6</c:v>
                </c:pt>
                <c:pt idx="8">
                  <c:v>146.69999999999999</c:v>
                </c:pt>
                <c:pt idx="9">
                  <c:v>148.1</c:v>
                </c:pt>
                <c:pt idx="10">
                  <c:v>154.6</c:v>
                </c:pt>
                <c:pt idx="11">
                  <c:v>162.6</c:v>
                </c:pt>
              </c:numCache>
            </c:numRef>
          </c:xVal>
          <c:yVal>
            <c:numRef>
              <c:f>Sheet1!$C$3:$C$14</c:f>
              <c:numCache>
                <c:formatCode>General</c:formatCode>
                <c:ptCount val="12"/>
                <c:pt idx="0">
                  <c:v>47.6</c:v>
                </c:pt>
                <c:pt idx="1">
                  <c:v>48.7</c:v>
                </c:pt>
                <c:pt idx="2">
                  <c:v>57.6</c:v>
                </c:pt>
                <c:pt idx="3">
                  <c:v>48.8</c:v>
                </c:pt>
                <c:pt idx="4">
                  <c:v>53.5</c:v>
                </c:pt>
                <c:pt idx="5">
                  <c:v>46.1</c:v>
                </c:pt>
                <c:pt idx="6">
                  <c:v>44.3</c:v>
                </c:pt>
                <c:pt idx="7">
                  <c:v>55.8</c:v>
                </c:pt>
                <c:pt idx="8">
                  <c:v>38.299999999999997</c:v>
                </c:pt>
                <c:pt idx="9">
                  <c:v>42.3</c:v>
                </c:pt>
                <c:pt idx="10">
                  <c:v>54.1</c:v>
                </c:pt>
                <c:pt idx="11">
                  <c:v>54.2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4F-494E-B2D3-8C210B61A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433295"/>
        <c:axId val="1177426095"/>
      </c:scatterChart>
      <c:valAx>
        <c:axId val="1177433295"/>
        <c:scaling>
          <c:orientation val="minMax"/>
          <c:max val="175"/>
          <c:min val="1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426095"/>
        <c:crosses val="autoZero"/>
        <c:crossBetween val="midCat"/>
      </c:valAx>
      <c:valAx>
        <c:axId val="1177426095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43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5715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89646</xdr:colOff>
      <xdr:row>19</xdr:row>
      <xdr:rowOff>37353</xdr:rowOff>
    </xdr:from>
    <xdr:to>
      <xdr:col>6</xdr:col>
      <xdr:colOff>194236</xdr:colOff>
      <xdr:row>36</xdr:row>
      <xdr:rowOff>127000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720480-3BAF-4A00-21E8-7E633A707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="102" zoomScaleNormal="102" workbookViewId="0">
      <selection activeCell="H20" sqref="H20"/>
    </sheetView>
  </sheetViews>
  <sheetFormatPr defaultRowHeight="18"/>
  <cols>
    <col min="1" max="3" width="8.796875" style="1"/>
    <col min="4" max="5" width="12.69921875" style="1" customWidth="1"/>
    <col min="6" max="6" width="9.59765625" style="1" customWidth="1"/>
    <col min="7" max="7" width="8.796875" style="1"/>
    <col min="8" max="8" width="17.59765625" style="1" customWidth="1"/>
    <col min="9" max="9" width="16.796875" style="1" customWidth="1"/>
    <col min="10" max="10" width="12.09765625" style="1" customWidth="1"/>
    <col min="11" max="16384" width="8.796875" style="1"/>
  </cols>
  <sheetData>
    <row r="1" spans="1:10" ht="18.600000000000001" thickBot="1">
      <c r="A1" s="1" t="s">
        <v>0</v>
      </c>
      <c r="D1" s="2" t="s">
        <v>9</v>
      </c>
      <c r="E1" s="2" t="s">
        <v>10</v>
      </c>
      <c r="F1" s="2" t="s">
        <v>28</v>
      </c>
      <c r="G1" s="2" t="s">
        <v>29</v>
      </c>
      <c r="H1" s="3" t="s">
        <v>34</v>
      </c>
      <c r="I1" s="3" t="s">
        <v>35</v>
      </c>
    </row>
    <row r="2" spans="1:10" ht="18.600000000000001" thickBot="1">
      <c r="A2" s="4" t="s">
        <v>27</v>
      </c>
      <c r="B2" s="5" t="s">
        <v>25</v>
      </c>
      <c r="C2" s="5" t="s">
        <v>26</v>
      </c>
      <c r="D2" s="6" t="s">
        <v>14</v>
      </c>
      <c r="E2" s="6" t="s">
        <v>15</v>
      </c>
      <c r="F2" s="6" t="s">
        <v>11</v>
      </c>
      <c r="G2" s="7" t="s">
        <v>12</v>
      </c>
      <c r="H2" s="8" t="s">
        <v>37</v>
      </c>
      <c r="I2" s="9" t="s">
        <v>38</v>
      </c>
      <c r="J2" s="10" t="s">
        <v>16</v>
      </c>
    </row>
    <row r="3" spans="1:10">
      <c r="A3" s="11" t="s">
        <v>1</v>
      </c>
      <c r="B3" s="12">
        <v>161.1</v>
      </c>
      <c r="C3" s="12">
        <v>47.6</v>
      </c>
      <c r="D3" s="13">
        <f t="shared" ref="D3:D14" si="0">B3-$B$16</f>
        <v>4.0333333333333599</v>
      </c>
      <c r="E3" s="13">
        <f t="shared" ref="E3:E14" si="1">C3-$C$16</f>
        <v>-1.6750000000000043</v>
      </c>
      <c r="F3" s="14">
        <f>D3^2</f>
        <v>16.26777777777799</v>
      </c>
      <c r="G3" s="15">
        <f>E3^2</f>
        <v>2.8056250000000142</v>
      </c>
      <c r="H3" s="16">
        <f>(B3-$B$16)/$F$17</f>
        <v>0.57622640979676554</v>
      </c>
      <c r="I3" s="17">
        <f>(C3-$C$16)/$G$17</f>
        <v>-0.29588433176909867</v>
      </c>
      <c r="J3" s="18">
        <f>D3*E3</f>
        <v>-6.7558333333333946</v>
      </c>
    </row>
    <row r="4" spans="1:10">
      <c r="A4" s="19" t="s">
        <v>2</v>
      </c>
      <c r="B4" s="20">
        <v>158.80000000000001</v>
      </c>
      <c r="C4" s="20">
        <v>48.7</v>
      </c>
      <c r="D4" s="21">
        <f t="shared" si="0"/>
        <v>1.7333333333333769</v>
      </c>
      <c r="E4" s="21">
        <f t="shared" si="1"/>
        <v>-0.57500000000000284</v>
      </c>
      <c r="F4" s="22">
        <f t="shared" ref="F4:F7" si="2">D4^2</f>
        <v>3.0044444444445957</v>
      </c>
      <c r="G4" s="23">
        <f t="shared" ref="G4:G7" si="3">E4^2</f>
        <v>0.33062500000000328</v>
      </c>
      <c r="H4" s="24">
        <f t="shared" ref="H4:H14" si="4">(B4-$B$16)/$F$17</f>
        <v>0.24763449016059808</v>
      </c>
      <c r="I4" s="25">
        <f t="shared" ref="I4:I14" si="5">(C4-$C$16)/$G$17</f>
        <v>-0.10157223329386994</v>
      </c>
      <c r="J4" s="26">
        <f t="shared" ref="J4:J7" si="6">D4*E4</f>
        <v>-0.99666666666669668</v>
      </c>
    </row>
    <row r="5" spans="1:10">
      <c r="A5" s="19" t="s">
        <v>3</v>
      </c>
      <c r="B5" s="20">
        <v>168.2</v>
      </c>
      <c r="C5" s="20">
        <v>57.6</v>
      </c>
      <c r="D5" s="21">
        <f t="shared" si="0"/>
        <v>11.133333333333354</v>
      </c>
      <c r="E5" s="21">
        <f t="shared" si="1"/>
        <v>8.3249999999999957</v>
      </c>
      <c r="F5" s="22">
        <f t="shared" si="2"/>
        <v>123.95111111111157</v>
      </c>
      <c r="G5" s="23">
        <f t="shared" si="3"/>
        <v>69.305624999999935</v>
      </c>
      <c r="H5" s="24">
        <f t="shared" si="4"/>
        <v>1.5905753791084198</v>
      </c>
      <c r="I5" s="25">
        <f t="shared" si="5"/>
        <v>1.4705892907329785</v>
      </c>
      <c r="J5" s="26">
        <f t="shared" si="6"/>
        <v>92.68500000000013</v>
      </c>
    </row>
    <row r="6" spans="1:10">
      <c r="A6" s="19" t="s">
        <v>4</v>
      </c>
      <c r="B6" s="20">
        <v>153.9</v>
      </c>
      <c r="C6" s="20">
        <v>48.8</v>
      </c>
      <c r="D6" s="21">
        <f t="shared" si="0"/>
        <v>-3.1666666666666288</v>
      </c>
      <c r="E6" s="21">
        <f t="shared" si="1"/>
        <v>-0.47500000000000853</v>
      </c>
      <c r="F6" s="22">
        <f t="shared" si="2"/>
        <v>10.027777777777537</v>
      </c>
      <c r="G6" s="23">
        <f t="shared" si="3"/>
        <v>0.2256250000000081</v>
      </c>
      <c r="H6" s="24">
        <f t="shared" si="4"/>
        <v>-0.45240916471646048</v>
      </c>
      <c r="I6" s="25">
        <f t="shared" si="5"/>
        <v>-8.3907497068850173E-2</v>
      </c>
      <c r="J6" s="26">
        <f t="shared" si="6"/>
        <v>1.5041666666666758</v>
      </c>
    </row>
    <row r="7" spans="1:10" ht="18.600000000000001" thickBot="1">
      <c r="A7" s="27" t="s">
        <v>5</v>
      </c>
      <c r="B7" s="28">
        <v>157.30000000000001</v>
      </c>
      <c r="C7" s="28">
        <v>53.5</v>
      </c>
      <c r="D7" s="29">
        <f t="shared" si="0"/>
        <v>0.23333333333337691</v>
      </c>
      <c r="E7" s="29">
        <f t="shared" si="1"/>
        <v>4.2249999999999943</v>
      </c>
      <c r="F7" s="30">
        <f t="shared" si="2"/>
        <v>5.4444444444464779E-2</v>
      </c>
      <c r="G7" s="31">
        <f t="shared" si="3"/>
        <v>17.850624999999951</v>
      </c>
      <c r="H7" s="32">
        <f t="shared" si="4"/>
        <v>3.3335412137008975E-2</v>
      </c>
      <c r="I7" s="33">
        <f t="shared" si="5"/>
        <v>0.74633510550712656</v>
      </c>
      <c r="J7" s="34">
        <f t="shared" si="6"/>
        <v>0.98583333333351608</v>
      </c>
    </row>
    <row r="8" spans="1:10">
      <c r="A8" s="11" t="s">
        <v>18</v>
      </c>
      <c r="B8" s="12">
        <v>152.5</v>
      </c>
      <c r="C8" s="12">
        <v>46.1</v>
      </c>
      <c r="D8" s="13">
        <f t="shared" si="0"/>
        <v>-4.5666666666666345</v>
      </c>
      <c r="E8" s="13">
        <f t="shared" si="1"/>
        <v>-3.1750000000000043</v>
      </c>
      <c r="F8" s="14">
        <f t="shared" ref="F8:F14" si="7">D8^2</f>
        <v>20.854444444444152</v>
      </c>
      <c r="G8" s="15">
        <f t="shared" ref="G8:G14" si="8">E8^2</f>
        <v>10.080625000000028</v>
      </c>
      <c r="H8" s="16">
        <f t="shared" si="4"/>
        <v>-0.65242163753847771</v>
      </c>
      <c r="I8" s="17">
        <f t="shared" si="5"/>
        <v>-0.5608553751444102</v>
      </c>
      <c r="J8" s="18">
        <f t="shared" ref="J8:J14" si="9">D8*E8</f>
        <v>14.499166666666584</v>
      </c>
    </row>
    <row r="9" spans="1:10">
      <c r="A9" s="19" t="s">
        <v>19</v>
      </c>
      <c r="B9" s="20">
        <v>151.4</v>
      </c>
      <c r="C9" s="20">
        <v>44.3</v>
      </c>
      <c r="D9" s="21">
        <f t="shared" si="0"/>
        <v>-5.6666666666666288</v>
      </c>
      <c r="E9" s="21">
        <f t="shared" si="1"/>
        <v>-4.9750000000000085</v>
      </c>
      <c r="F9" s="22">
        <f t="shared" si="7"/>
        <v>32.111111111110681</v>
      </c>
      <c r="G9" s="23">
        <f t="shared" si="8"/>
        <v>24.750625000000085</v>
      </c>
      <c r="H9" s="24">
        <f t="shared" si="4"/>
        <v>-0.80957429475577558</v>
      </c>
      <c r="I9" s="25">
        <f t="shared" si="5"/>
        <v>-0.87882062719478482</v>
      </c>
      <c r="J9" s="26">
        <f t="shared" si="9"/>
        <v>28.191666666666528</v>
      </c>
    </row>
    <row r="10" spans="1:10">
      <c r="A10" s="19" t="s">
        <v>20</v>
      </c>
      <c r="B10" s="20">
        <v>169.6</v>
      </c>
      <c r="C10" s="20">
        <v>55.8</v>
      </c>
      <c r="D10" s="21">
        <f t="shared" si="0"/>
        <v>12.53333333333336</v>
      </c>
      <c r="E10" s="21">
        <f t="shared" si="1"/>
        <v>6.5249999999999915</v>
      </c>
      <c r="F10" s="22">
        <f t="shared" si="7"/>
        <v>157.0844444444451</v>
      </c>
      <c r="G10" s="23">
        <f t="shared" si="8"/>
        <v>42.575624999999889</v>
      </c>
      <c r="H10" s="24">
        <f t="shared" si="4"/>
        <v>1.790587851930437</v>
      </c>
      <c r="I10" s="25">
        <f t="shared" si="5"/>
        <v>1.1526240386826039</v>
      </c>
      <c r="J10" s="26">
        <f t="shared" si="9"/>
        <v>81.780000000000072</v>
      </c>
    </row>
    <row r="11" spans="1:10">
      <c r="A11" s="19" t="s">
        <v>21</v>
      </c>
      <c r="B11" s="20">
        <v>146.69999999999999</v>
      </c>
      <c r="C11" s="20">
        <v>38.299999999999997</v>
      </c>
      <c r="D11" s="21">
        <f t="shared" si="0"/>
        <v>-10.366666666666646</v>
      </c>
      <c r="E11" s="21">
        <f t="shared" si="1"/>
        <v>-10.975000000000009</v>
      </c>
      <c r="F11" s="22">
        <f t="shared" si="7"/>
        <v>107.46777777777734</v>
      </c>
      <c r="G11" s="23">
        <f t="shared" si="8"/>
        <v>120.45062500000019</v>
      </c>
      <c r="H11" s="24">
        <f t="shared" si="4"/>
        <v>-1.4810447392296906</v>
      </c>
      <c r="I11" s="25">
        <f t="shared" si="5"/>
        <v>-1.938704800696031</v>
      </c>
      <c r="J11" s="26">
        <f t="shared" si="9"/>
        <v>113.77416666666653</v>
      </c>
    </row>
    <row r="12" spans="1:10" ht="18.600000000000001" thickBot="1">
      <c r="A12" s="27" t="s">
        <v>22</v>
      </c>
      <c r="B12" s="28">
        <v>148.1</v>
      </c>
      <c r="C12" s="28">
        <v>42.3</v>
      </c>
      <c r="D12" s="29">
        <f t="shared" si="0"/>
        <v>-8.9666666666666401</v>
      </c>
      <c r="E12" s="29">
        <f t="shared" si="1"/>
        <v>-6.9750000000000085</v>
      </c>
      <c r="F12" s="30">
        <f t="shared" si="7"/>
        <v>80.401111111110637</v>
      </c>
      <c r="G12" s="31">
        <f t="shared" si="8"/>
        <v>48.650625000000119</v>
      </c>
      <c r="H12" s="32">
        <f t="shared" si="4"/>
        <v>-1.2810322664076732</v>
      </c>
      <c r="I12" s="33">
        <f t="shared" si="5"/>
        <v>-1.2321153516952004</v>
      </c>
      <c r="J12" s="34">
        <f t="shared" si="9"/>
        <v>62.54249999999989</v>
      </c>
    </row>
    <row r="13" spans="1:10">
      <c r="A13" s="19" t="s">
        <v>23</v>
      </c>
      <c r="B13" s="20">
        <v>154.6</v>
      </c>
      <c r="C13" s="20">
        <v>54.1</v>
      </c>
      <c r="D13" s="21">
        <f t="shared" si="0"/>
        <v>-2.4666666666666401</v>
      </c>
      <c r="E13" s="21">
        <f t="shared" si="1"/>
        <v>4.8249999999999957</v>
      </c>
      <c r="F13" s="22">
        <f t="shared" si="7"/>
        <v>6.0844444444443138</v>
      </c>
      <c r="G13" s="23">
        <f t="shared" si="8"/>
        <v>23.280624999999958</v>
      </c>
      <c r="H13" s="16">
        <f t="shared" si="4"/>
        <v>-0.35240292830545383</v>
      </c>
      <c r="I13" s="17">
        <f t="shared" si="5"/>
        <v>0.85232352285725144</v>
      </c>
      <c r="J13" s="35">
        <f t="shared" si="9"/>
        <v>-11.901666666666529</v>
      </c>
    </row>
    <row r="14" spans="1:10" ht="18.600000000000001" thickBot="1">
      <c r="A14" s="19" t="s">
        <v>24</v>
      </c>
      <c r="B14" s="20">
        <v>162.6</v>
      </c>
      <c r="C14" s="20">
        <v>54.2</v>
      </c>
      <c r="D14" s="21">
        <f t="shared" si="0"/>
        <v>5.5333333333333599</v>
      </c>
      <c r="E14" s="21">
        <f t="shared" si="1"/>
        <v>4.9249999999999972</v>
      </c>
      <c r="F14" s="22">
        <f t="shared" si="7"/>
        <v>30.61777777777807</v>
      </c>
      <c r="G14" s="23">
        <f t="shared" si="8"/>
        <v>24.255624999999974</v>
      </c>
      <c r="H14" s="32">
        <f t="shared" si="4"/>
        <v>0.7905254878203547</v>
      </c>
      <c r="I14" s="33">
        <f t="shared" si="5"/>
        <v>0.86998825908227251</v>
      </c>
      <c r="J14" s="36">
        <f t="shared" si="9"/>
        <v>27.251666666666782</v>
      </c>
    </row>
    <row r="15" spans="1:10">
      <c r="A15" s="37" t="s">
        <v>6</v>
      </c>
      <c r="B15" s="14">
        <f>SUM(B3:B14)</f>
        <v>1884.7999999999997</v>
      </c>
      <c r="C15" s="38">
        <f>SUM(C3:C14)</f>
        <v>591.30000000000007</v>
      </c>
      <c r="E15" s="39"/>
      <c r="F15" s="40" t="s">
        <v>30</v>
      </c>
      <c r="G15" s="40" t="s">
        <v>31</v>
      </c>
      <c r="H15" s="41" t="s">
        <v>39</v>
      </c>
      <c r="I15" s="42"/>
      <c r="J15" s="42"/>
    </row>
    <row r="16" spans="1:10" ht="18.600000000000001" thickBot="1">
      <c r="A16" s="43" t="s">
        <v>7</v>
      </c>
      <c r="B16" s="30">
        <f>AVERAGE(B3:B14)</f>
        <v>157.06666666666663</v>
      </c>
      <c r="C16" s="30">
        <f>AVERAGE(C3:C14)</f>
        <v>49.275000000000006</v>
      </c>
      <c r="E16" s="44" t="s">
        <v>8</v>
      </c>
      <c r="F16" s="22">
        <f>AVERAGE(F3:F14)</f>
        <v>48.993888888888868</v>
      </c>
      <c r="G16" s="22">
        <f>AVERAGE(G3:G14)</f>
        <v>32.046875000000007</v>
      </c>
    </row>
    <row r="17" spans="5:10" ht="18.600000000000001" thickBot="1">
      <c r="E17" s="43" t="s">
        <v>13</v>
      </c>
      <c r="F17" s="45">
        <f>SQRT(F16)</f>
        <v>6.9995634784527008</v>
      </c>
      <c r="G17" s="45">
        <f>SQRT(G16)</f>
        <v>5.6609959371121272</v>
      </c>
      <c r="I17" s="46" t="s">
        <v>17</v>
      </c>
      <c r="J17" s="47">
        <f>AVERAGE(J3:J14)/(F17*G17)</f>
        <v>0.84871732512492426</v>
      </c>
    </row>
    <row r="18" spans="5:10">
      <c r="F18" s="48" t="s">
        <v>32</v>
      </c>
      <c r="G18" s="48" t="s">
        <v>33</v>
      </c>
      <c r="I18" s="49" t="s">
        <v>36</v>
      </c>
    </row>
    <row r="20" spans="5:10">
      <c r="H20" s="49">
        <f>COUNTIF(H3:H14,"&gt;=1")</f>
        <v>2</v>
      </c>
      <c r="I20" s="1" t="s">
        <v>40</v>
      </c>
    </row>
    <row r="21" spans="5:10">
      <c r="I21" s="49" t="s">
        <v>41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1" orientation="landscape" horizontalDpi="300" verticalDpi="300" r:id="rId1"/>
  <headerFooter>
    <oddHeader>&amp;L&amp;F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mitsuo murata</cp:lastModifiedBy>
  <cp:lastPrinted>2025-09-08T06:46:59Z</cp:lastPrinted>
  <dcterms:created xsi:type="dcterms:W3CDTF">2015-06-05T18:19:34Z</dcterms:created>
  <dcterms:modified xsi:type="dcterms:W3CDTF">2025-09-08T10:14:00Z</dcterms:modified>
</cp:coreProperties>
</file>